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pieter_winnemuller_eindhoven_nl/Documents/Documenten/"/>
    </mc:Choice>
  </mc:AlternateContent>
  <xr:revisionPtr revIDLastSave="3" documentId="13_ncr:1_{B00191D2-2802-4D50-B403-13D3F16F0A20}" xr6:coauthVersionLast="47" xr6:coauthVersionMax="47" xr10:uidLastSave="{7BCF25D4-EC86-40A8-BF90-10D7BF3E5F9F}"/>
  <bookViews>
    <workbookView xWindow="-120" yWindow="-120" windowWidth="29040" windowHeight="15720" xr2:uid="{2678B8A6-1489-404C-B6D1-BB8D9ED0DAED}"/>
  </bookViews>
  <sheets>
    <sheet name="Wmo-HO PDC" sheetId="1" r:id="rId1"/>
    <sheet name="WMO-HO PDC - oude producten" sheetId="5" r:id="rId2"/>
    <sheet name="Versiebeheer" sheetId="2" r:id="rId3"/>
    <sheet name="Toelichting tarieven " sheetId="3" r:id="rId4"/>
    <sheet name="Indexatie 2025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5" i="1"/>
  <c r="E17" i="4"/>
  <c r="F17" i="4" s="1"/>
  <c r="E16" i="4"/>
  <c r="F16" i="4" s="1"/>
  <c r="Q3" i="5"/>
  <c r="Q4" i="5"/>
  <c r="Q6" i="5"/>
  <c r="Q5" i="5"/>
  <c r="Q5" i="1"/>
  <c r="Q4" i="1"/>
</calcChain>
</file>

<file path=xl/sharedStrings.xml><?xml version="1.0" encoding="utf-8"?>
<sst xmlns="http://schemas.openxmlformats.org/spreadsheetml/2006/main" count="178" uniqueCount="95">
  <si>
    <t xml:space="preserve">Omschrijving producten (HO) </t>
  </si>
  <si>
    <t>Wet</t>
  </si>
  <si>
    <t xml:space="preserve">Productcode </t>
  </si>
  <si>
    <t>Categorie</t>
  </si>
  <si>
    <t>Volume</t>
  </si>
  <si>
    <t>Eenheid</t>
  </si>
  <si>
    <t>Frequentie</t>
  </si>
  <si>
    <t xml:space="preserve">Inkoopvariant </t>
  </si>
  <si>
    <t>Tarief 2021</t>
  </si>
  <si>
    <t>Tarief 2022 index 2,01%</t>
  </si>
  <si>
    <t>Tarief 2022 + extra landelijke indexatie 1,02%, totaal 3,03%</t>
  </si>
  <si>
    <t>Tarief 2023 01-01-2023</t>
  </si>
  <si>
    <t>Tarief 2023 01-07-2023</t>
  </si>
  <si>
    <t>Tarief 2024 01-03-2024</t>
  </si>
  <si>
    <t>Opmerkingen</t>
  </si>
  <si>
    <t>HO Incidentele Schoonmaak</t>
  </si>
  <si>
    <t>Wmo 2007</t>
  </si>
  <si>
    <t>01A30</t>
  </si>
  <si>
    <t>01</t>
  </si>
  <si>
    <t>aantal te inceren
(max 8 uur per jaar)</t>
  </si>
  <si>
    <t xml:space="preserve">uur </t>
  </si>
  <si>
    <t>Totaal binnen geldigheidsduur beschikking</t>
  </si>
  <si>
    <t>inspanningsgericht</t>
  </si>
  <si>
    <t>HO PxQ</t>
  </si>
  <si>
    <t>01A40</t>
  </si>
  <si>
    <t>variabel</t>
  </si>
  <si>
    <t>uur</t>
  </si>
  <si>
    <t>per week</t>
  </si>
  <si>
    <t>HO</t>
  </si>
  <si>
    <t>01A07</t>
  </si>
  <si>
    <t>stuks (output)</t>
  </si>
  <si>
    <t>per maand</t>
  </si>
  <si>
    <t>outputgericht</t>
  </si>
  <si>
    <t xml:space="preserve">Deze productcode wordt niet meer gebruik voor nieuwe toewijzingen. Het betreft een sterfhuisconstructie van lopende toewijzingen afgegeven voor 01-01-2020. </t>
  </si>
  <si>
    <t>HOX1</t>
  </si>
  <si>
    <t>01A08</t>
  </si>
  <si>
    <t>HOX2</t>
  </si>
  <si>
    <t>01A09</t>
  </si>
  <si>
    <t>Omklap HO</t>
  </si>
  <si>
    <t>01E'99</t>
  </si>
  <si>
    <t>* Disclaimer: "Wij geven geen enkele garantie inzake de juistheid of de volledigheid. Denkt u een omissie of fout te zien in afwijking van de gegevens in uw (Raam)overeenkomst? Mail naar inkoopsociaaldomein@eindhoven.nl."</t>
  </si>
  <si>
    <t>Versiebeheer</t>
  </si>
  <si>
    <t>Wijziging</t>
  </si>
  <si>
    <t>Ingangsdatum</t>
  </si>
  <si>
    <t>Alles nieuw</t>
  </si>
  <si>
    <t>Doorvoering van de geindexeerde tarieven ingaande per 01-01-2022</t>
  </si>
  <si>
    <t>Doorvoering van de extra landelije indexatie ingaande per 01-01-2022</t>
  </si>
  <si>
    <t>Doorvoering indexatie 2023</t>
  </si>
  <si>
    <t>Doorvoering extra indexatie 2023</t>
  </si>
  <si>
    <t>Indexatie Huishoudelijke ondersteuning</t>
  </si>
  <si>
    <t>Per 01-03-2024</t>
  </si>
  <si>
    <t>%</t>
  </si>
  <si>
    <t>versie 1 - 2021</t>
  </si>
  <si>
    <t>versie 1 - 2022</t>
  </si>
  <si>
    <t>versie 2 - 2022</t>
  </si>
  <si>
    <t>versie 3 - dec 2022</t>
  </si>
  <si>
    <t>versie 4- juli 2023</t>
  </si>
  <si>
    <t>versie 5 - dec 2023</t>
  </si>
  <si>
    <t>Doorvoering indexatie oktober 2023</t>
  </si>
  <si>
    <t>Doorvoering indexatie maart 2024</t>
  </si>
  <si>
    <t>Tarief gebaseerd op CAO VVT stijging 2024 van 2,5% per 1 maart</t>
  </si>
  <si>
    <t>1) Tarief oktober 2023 indexeren met 2,5%</t>
  </si>
  <si>
    <t>2) Nieuwe uuratrief toetsen op deelbaarheid door 60 in verband met indiceren per minuten</t>
  </si>
  <si>
    <t>3) afgerond tarief per minuten omrekenen naar uurtarief (x 60)</t>
  </si>
  <si>
    <t>Om te komen tot het nieuwe tarief voor maart 2024 zijn de volgende stappen gedaan:</t>
  </si>
  <si>
    <t>Tarief 2023 01-10-2023</t>
  </si>
  <si>
    <t>versie 7 - feb 2024</t>
  </si>
  <si>
    <t>01HOM</t>
  </si>
  <si>
    <t>HO Maaltijdvoorziening</t>
  </si>
  <si>
    <t>nvt</t>
  </si>
  <si>
    <t>Tarief 2024 01-10-2024</t>
  </si>
  <si>
    <t>versie 8 - oktober 2024</t>
  </si>
  <si>
    <t>Tarief 2025 01-01-2025</t>
  </si>
  <si>
    <t>Per 01-10-2024</t>
  </si>
  <si>
    <t>Vanaf 1 maart 2024 stijgt het loon met 2,5% en per oktober 2024 opnieuw met 2,5% (In oktober 2023 kreeg iedereen in de CAO VVT ook een verhoging van 5%).</t>
  </si>
  <si>
    <t>versie 9 - december 2024</t>
  </si>
  <si>
    <t>Doorvoering indexatie oktober 2024</t>
  </si>
  <si>
    <t xml:space="preserve">Invoering nieuw product 2025 en aanpassing tabel met splitsing oude en huidige code. </t>
  </si>
  <si>
    <t>versie 9.1 - januari 2025</t>
  </si>
  <si>
    <t>Aanpassing eenheid product 01HOM</t>
  </si>
  <si>
    <t xml:space="preserve">Versie 9.1 - Tabel Stamgegevens PDC, Tarieven en administratieve afhandeling Wmo Huishoudelijk Ondersteuning 
(Deze versie vervangt Bijlage 1 Financiele paragraaf van de Deelovereenkomst Nr. 171117-2 en vervangt alle voorgaande versies) </t>
  </si>
  <si>
    <t>versie 9.2 - mei 2025</t>
  </si>
  <si>
    <t>Toevoeging tarief per minuut opmerking product 01HOM</t>
  </si>
  <si>
    <t xml:space="preserve">Versie 9.3 - Tabel Stamgegevens PDC, Tarieven en administratieve afhandeling Wmo Huishoudelijk Ondersteuning 
(Deze versie vervangt Bijlage 1 Financiele paragraaf van de Deelovereenkomst Nr. 171117-2 en vervangt alle voorgaande versies) </t>
  </si>
  <si>
    <t>versi 9.3 - juni 2025</t>
  </si>
  <si>
    <t>Tarief 2025 01-07-2025</t>
  </si>
  <si>
    <t>Verhoging tarieven met 4% ivm stijging CAO per juli 2025</t>
  </si>
  <si>
    <t>Per 01-7-2025</t>
  </si>
  <si>
    <t xml:space="preserve">Omschrijving producten </t>
  </si>
  <si>
    <t xml:space="preserve"> 01-01-2025</t>
  </si>
  <si>
    <t xml:space="preserve"> 01-07-2025</t>
  </si>
  <si>
    <t>per minuut</t>
  </si>
  <si>
    <r>
      <t xml:space="preserve">* Dit product wordt maandelijks na de inspanning in uur/minuten gedeclareerd met een maximum van 8 uren per jaar. 
* De einddatum van de indicatie/beschikking is gelijk aan de beschikkingsduur van 01A07, 01A08 en 01A09. 
* </t>
    </r>
    <r>
      <rPr>
        <b/>
        <sz val="9"/>
        <rFont val="Calibri"/>
        <family val="2"/>
      </rPr>
      <t xml:space="preserve">Stapelen met 01A40 (PxQ) mag niet. </t>
    </r>
  </si>
  <si>
    <r>
      <t xml:space="preserve">Dit product wordt maandelijks na de inspanning in uur/minuten gedeclareerd. Startdatum productcode is 01-01-2020. De beschikking kan voor maximaal 20 jaar afgegeven worden. Het tarief per minuut is </t>
    </r>
    <r>
      <rPr>
        <b/>
        <sz val="9"/>
        <rFont val="Calibri"/>
        <family val="2"/>
      </rPr>
      <t>€ 0,67</t>
    </r>
    <r>
      <rPr>
        <sz val="9"/>
        <rFont val="Calibri"/>
        <family val="2"/>
      </rPr>
      <t>.</t>
    </r>
  </si>
  <si>
    <r>
      <t xml:space="preserve">Dit product wordt maandelijks na de inspanning gedeclareerd. Tarief gaat in per 01-07-2025. 
Het tarief per minuut is </t>
    </r>
    <r>
      <rPr>
        <b/>
        <sz val="9"/>
        <rFont val="Calibri"/>
        <family val="2"/>
      </rPr>
      <t xml:space="preserve">€1,18.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</si>
</sst>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 [$€-2]\ * #,##0.00_ ;_ [$€-2]\ * \-#,##0.00_ ;_ [$€-2]\ * &quot;-&quot;??_ ;_ @_ "/>
    <numFmt numFmtId="167" formatCode="_ * #,##0.0_ ;_ * \-#,##0.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vertical="top" wrapText="1"/>
    </xf>
    <xf numFmtId="0" fontId="8" fillId="0" borderId="3" xfId="0" applyFont="1" applyBorder="1" applyAlignment="1">
      <alignment vertical="top" wrapText="1"/>
    </xf>
    <xf numFmtId="164" fontId="7" fillId="0" borderId="3" xfId="2" applyFont="1" applyFill="1" applyBorder="1" applyAlignment="1">
      <alignment vertical="top" wrapText="1"/>
    </xf>
    <xf numFmtId="166" fontId="7" fillId="0" borderId="3" xfId="0" applyNumberFormat="1" applyFont="1" applyBorder="1" applyAlignment="1">
      <alignment vertical="top" wrapText="1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vertical="top" wrapText="1"/>
    </xf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10" fontId="13" fillId="0" borderId="7" xfId="0" applyNumberFormat="1" applyFont="1" applyBorder="1"/>
    <xf numFmtId="0" fontId="11" fillId="0" borderId="0" xfId="0" applyFont="1"/>
    <xf numFmtId="10" fontId="13" fillId="0" borderId="0" xfId="0" applyNumberFormat="1" applyFont="1"/>
    <xf numFmtId="0" fontId="7" fillId="0" borderId="4" xfId="0" applyFont="1" applyBorder="1"/>
    <xf numFmtId="14" fontId="7" fillId="0" borderId="4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164" fontId="15" fillId="0" borderId="0" xfId="3" applyFont="1" applyFill="1" applyBorder="1" applyAlignment="1">
      <alignment vertical="top"/>
    </xf>
    <xf numFmtId="0" fontId="16" fillId="4" borderId="2" xfId="0" applyFont="1" applyFill="1" applyBorder="1" applyAlignment="1">
      <alignment vertical="top" wrapText="1"/>
    </xf>
    <xf numFmtId="166" fontId="0" fillId="0" borderId="0" xfId="0" applyNumberForma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64" fontId="7" fillId="0" borderId="3" xfId="2" applyFont="1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0" fontId="11" fillId="0" borderId="7" xfId="0" applyFont="1" applyBorder="1"/>
    <xf numFmtId="167" fontId="11" fillId="0" borderId="6" xfId="4" applyNumberFormat="1" applyFont="1" applyFill="1" applyBorder="1"/>
    <xf numFmtId="0" fontId="7" fillId="0" borderId="4" xfId="0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right" vertical="top" wrapText="1"/>
    </xf>
    <xf numFmtId="14" fontId="7" fillId="0" borderId="4" xfId="0" applyNumberFormat="1" applyFont="1" applyBorder="1" applyAlignment="1">
      <alignment vertical="top" wrapText="1"/>
    </xf>
    <xf numFmtId="164" fontId="8" fillId="0" borderId="4" xfId="3" applyFont="1" applyFill="1" applyBorder="1" applyAlignment="1">
      <alignment vertical="top" wrapText="1"/>
    </xf>
    <xf numFmtId="164" fontId="8" fillId="0" borderId="4" xfId="3" applyFont="1" applyFill="1" applyBorder="1" applyAlignment="1">
      <alignment horizontal="left" vertical="top" wrapText="1"/>
    </xf>
    <xf numFmtId="0" fontId="19" fillId="0" borderId="0" xfId="0" applyFont="1"/>
    <xf numFmtId="0" fontId="16" fillId="4" borderId="11" xfId="0" applyFont="1" applyFill="1" applyBorder="1" applyAlignment="1">
      <alignment vertical="top" wrapText="1"/>
    </xf>
    <xf numFmtId="166" fontId="7" fillId="2" borderId="3" xfId="0" applyNumberFormat="1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164" fontId="8" fillId="2" borderId="4" xfId="3" applyFont="1" applyFill="1" applyBorder="1" applyAlignment="1">
      <alignment vertical="top" wrapText="1"/>
    </xf>
    <xf numFmtId="164" fontId="8" fillId="0" borderId="3" xfId="3" applyFont="1" applyFill="1" applyBorder="1" applyAlignment="1">
      <alignment vertical="top" wrapText="1"/>
    </xf>
    <xf numFmtId="164" fontId="9" fillId="0" borderId="4" xfId="0" applyNumberFormat="1" applyFont="1" applyBorder="1"/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5">
    <cellStyle name="Komma" xfId="4" builtinId="3"/>
    <cellStyle name="Komma 2" xfId="1" xr:uid="{3F6CCB49-9E1B-4502-BB2E-08FBC56E09AF}"/>
    <cellStyle name="Standaard" xfId="0" builtinId="0"/>
    <cellStyle name="Valuta" xfId="3" builtinId="4"/>
    <cellStyle name="Valuta 3" xfId="2" xr:uid="{F6F96A83-F6CC-4E3C-929C-0CBD65B6A8C3}"/>
  </cellStyles>
  <dxfs count="0"/>
  <tableStyles count="0" defaultTableStyle="TableStyleMedium2" defaultPivotStyle="PivotStyleLight16"/>
  <colors>
    <mruColors>
      <color rgb="FF800000"/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27748</xdr:colOff>
      <xdr:row>1</xdr:row>
      <xdr:rowOff>26541</xdr:rowOff>
    </xdr:from>
    <xdr:to>
      <xdr:col>1</xdr:col>
      <xdr:colOff>790851</xdr:colOff>
      <xdr:row>1</xdr:row>
      <xdr:rowOff>183459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612E8067-B3BD-474F-B70D-C91E6375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73" y="12179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24573</xdr:colOff>
      <xdr:row>1</xdr:row>
      <xdr:rowOff>23366</xdr:rowOff>
    </xdr:from>
    <xdr:to>
      <xdr:col>1</xdr:col>
      <xdr:colOff>787676</xdr:colOff>
      <xdr:row>1</xdr:row>
      <xdr:rowOff>180284</xdr:rowOff>
    </xdr:to>
    <xdr:pic>
      <xdr:nvPicPr>
        <xdr:cNvPr id="3" name="Afbeelding 2" descr="Beschrijving: Beschrijving: logo_ehv_mail">
          <a:extLst>
            <a:ext uri="{FF2B5EF4-FFF2-40B4-BE49-F238E27FC236}">
              <a16:creationId xmlns:a16="http://schemas.microsoft.com/office/drawing/2014/main" id="{6E005C25-9C6F-4C43-8A4B-3982ED54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48" y="2654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24573</xdr:colOff>
      <xdr:row>0</xdr:row>
      <xdr:rowOff>23366</xdr:rowOff>
    </xdr:from>
    <xdr:to>
      <xdr:col>1</xdr:col>
      <xdr:colOff>787676</xdr:colOff>
      <xdr:row>0</xdr:row>
      <xdr:rowOff>180284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F76794BB-0CF4-4DD5-9818-66046E2B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84" y="115895"/>
          <a:ext cx="763103" cy="16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0</xdr:rowOff>
    </xdr:from>
    <xdr:to>
      <xdr:col>6</xdr:col>
      <xdr:colOff>389795</xdr:colOff>
      <xdr:row>25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7515D3F-0B2B-44AF-8339-84D6A53F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524375"/>
          <a:ext cx="4047394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I:\_SEC\ISCM\07.%20ISCM%20Desk\01.%20Contractbeheer\Indexatie%20jaarlijks\2025\04.%20Stamtabellen%20en%20maatwerktarieven%202025\02.%20Ontvangen%20van%20Huib\Tabel%20Stamgegevens%20Producten%20en%20Administratie%20Wmo%20HO%20per%20oktober%202024%202,5%25%20-%20versie%209.xlsx" TargetMode="External"/><Relationship Id="rId2" Type="http://schemas.microsoft.com/office/2019/04/relationships/externalLinkLongPath" Target="/_SEC/ISCM/07.%20ISCM%20Desk/01.%20Contractbeheer/Indexatie%20jaarlijks/2025/04.%20Stamtabellen%20en%20maatwerktarieven%202025/02.%20Ontvangen%20van%20Huib/Tabel%20Stamgegevens%20Producten%20en%20Administratie%20Wmo%20HO%20per%20oktober%202024%202,5%25%20-%20versie%209.xlsx?74CB8164" TargetMode="External"/><Relationship Id="rId1" Type="http://schemas.openxmlformats.org/officeDocument/2006/relationships/externalLinkPath" Target="file:///\\74CB8164\Tabel%20Stamgegevens%20Producten%20en%20Administratie%20Wmo%20HO%20per%20oktober%202024%202,5%25%20-%20versie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MO-HO"/>
      <sheetName val="Versiebeheer"/>
      <sheetName val="Toelichting tarieven "/>
      <sheetName val="Indexatie 2024"/>
    </sheetNames>
    <sheetDataSet>
      <sheetData sheetId="0" refreshError="1"/>
      <sheetData sheetId="1" refreshError="1"/>
      <sheetData sheetId="2" refreshError="1"/>
      <sheetData sheetId="3" refreshError="1">
        <row r="8">
          <cell r="E8">
            <v>2.5000000000000001E-2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9101-9848-408B-8DBD-B40B2461F777}">
  <sheetPr>
    <pageSetUpPr fitToPage="1"/>
  </sheetPr>
  <dimension ref="A1:U21"/>
  <sheetViews>
    <sheetView tabSelected="1" zoomScale="115" zoomScaleNormal="115" workbookViewId="0">
      <selection activeCell="I20" sqref="I20"/>
    </sheetView>
  </sheetViews>
  <sheetFormatPr defaultColWidth="8.5703125" defaultRowHeight="15" x14ac:dyDescent="0.25"/>
  <cols>
    <col min="1" max="1" width="1.7109375" style="1" bestFit="1" customWidth="1"/>
    <col min="2" max="2" width="26" style="1" bestFit="1" customWidth="1"/>
    <col min="3" max="3" width="8.42578125" style="1" bestFit="1" customWidth="1"/>
    <col min="4" max="4" width="11.5703125" style="1" bestFit="1" customWidth="1"/>
    <col min="5" max="5" width="9.140625" style="1" bestFit="1" customWidth="1"/>
    <col min="6" max="6" width="21" style="1" customWidth="1"/>
    <col min="7" max="7" width="11.28515625" style="1" bestFit="1" customWidth="1"/>
    <col min="8" max="8" width="14.5703125" style="1" customWidth="1"/>
    <col min="9" max="9" width="15.42578125" style="1" bestFit="1" customWidth="1"/>
    <col min="10" max="10" width="10.140625" style="1" customWidth="1"/>
    <col min="11" max="11" width="11" style="1" bestFit="1" customWidth="1"/>
    <col min="12" max="12" width="15" style="1" bestFit="1" customWidth="1"/>
    <col min="13" max="13" width="10.140625" style="1" bestFit="1" customWidth="1"/>
    <col min="14" max="14" width="9.85546875" style="1" bestFit="1" customWidth="1"/>
    <col min="15" max="15" width="10.140625" style="1" bestFit="1" customWidth="1"/>
    <col min="16" max="17" width="10.140625" style="1" customWidth="1"/>
    <col min="18" max="18" width="10.140625" style="1" bestFit="1" customWidth="1"/>
    <col min="19" max="19" width="10.140625" style="1" customWidth="1"/>
    <col min="20" max="20" width="81.5703125" style="1" bestFit="1" customWidth="1"/>
    <col min="21" max="21" width="49.5703125" customWidth="1"/>
  </cols>
  <sheetData>
    <row r="1" spans="1:21" ht="7.5" customHeight="1" x14ac:dyDescent="0.25">
      <c r="B1" s="2"/>
      <c r="C1" s="2"/>
      <c r="D1" s="2"/>
      <c r="E1" s="2"/>
      <c r="F1" s="2"/>
      <c r="G1" s="2"/>
      <c r="H1" s="2"/>
    </row>
    <row r="2" spans="1:21" s="3" customFormat="1" ht="35.450000000000003" customHeight="1" thickBot="1" x14ac:dyDescent="0.3">
      <c r="A2" s="12"/>
      <c r="B2" s="48" t="s">
        <v>83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0"/>
    </row>
    <row r="3" spans="1:21" s="14" customFormat="1" ht="75.75" thickBot="1" x14ac:dyDescent="0.25">
      <c r="A3" s="13"/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65</v>
      </c>
      <c r="P3" s="28" t="s">
        <v>13</v>
      </c>
      <c r="Q3" s="28" t="s">
        <v>70</v>
      </c>
      <c r="R3" s="28" t="s">
        <v>72</v>
      </c>
      <c r="S3" s="28" t="s">
        <v>85</v>
      </c>
      <c r="T3" s="28" t="s">
        <v>14</v>
      </c>
    </row>
    <row r="4" spans="1:21" s="8" customFormat="1" ht="60" x14ac:dyDescent="0.2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6">
        <v>31.2</v>
      </c>
      <c r="K4" s="7">
        <v>31.8</v>
      </c>
      <c r="L4" s="7">
        <v>32.400000000000006</v>
      </c>
      <c r="M4" s="7">
        <v>33.6</v>
      </c>
      <c r="N4" s="7">
        <v>34.199999999999996</v>
      </c>
      <c r="O4" s="7">
        <v>36</v>
      </c>
      <c r="P4" s="7">
        <v>37.200000000000003</v>
      </c>
      <c r="Q4" s="39">
        <f>(ROUND((P4*(1+'[1]Indexatie 2024'!$E$8))/60,2))*60</f>
        <v>38.4</v>
      </c>
      <c r="R4" s="7" t="s">
        <v>69</v>
      </c>
      <c r="S4" s="7" t="s">
        <v>69</v>
      </c>
      <c r="T4" s="5" t="s">
        <v>92</v>
      </c>
      <c r="U4" s="4"/>
    </row>
    <row r="5" spans="1:21" ht="36" x14ac:dyDescent="0.25">
      <c r="A5" s="4">
        <v>2</v>
      </c>
      <c r="B5" s="5" t="s">
        <v>23</v>
      </c>
      <c r="C5" s="5" t="s">
        <v>16</v>
      </c>
      <c r="D5" s="5" t="s">
        <v>24</v>
      </c>
      <c r="E5" s="5" t="s">
        <v>18</v>
      </c>
      <c r="F5" s="5" t="s">
        <v>25</v>
      </c>
      <c r="G5" s="5" t="s">
        <v>26</v>
      </c>
      <c r="H5" s="5" t="s">
        <v>27</v>
      </c>
      <c r="I5" s="5" t="s">
        <v>22</v>
      </c>
      <c r="J5" s="32">
        <v>31.2</v>
      </c>
      <c r="K5" s="7">
        <v>31.8</v>
      </c>
      <c r="L5" s="7">
        <v>32.400000000000006</v>
      </c>
      <c r="M5" s="7">
        <v>33.6</v>
      </c>
      <c r="N5" s="7">
        <v>34.199999999999996</v>
      </c>
      <c r="O5" s="7">
        <v>36</v>
      </c>
      <c r="P5" s="7">
        <v>37.200000000000003</v>
      </c>
      <c r="Q5" s="39">
        <f>(ROUND((P5*(1+'[1]Indexatie 2024'!$E$8))/60,2))*60</f>
        <v>38.4</v>
      </c>
      <c r="R5" s="39">
        <v>38.4</v>
      </c>
      <c r="S5" s="46">
        <f>(ROUND((R5*1.04)/60,2))*60</f>
        <v>40.200000000000003</v>
      </c>
      <c r="T5" s="5" t="s">
        <v>93</v>
      </c>
    </row>
    <row r="6" spans="1:21" ht="36.950000000000003" customHeight="1" x14ac:dyDescent="0.25">
      <c r="A6" s="4">
        <v>3</v>
      </c>
      <c r="B6" s="5" t="s">
        <v>68</v>
      </c>
      <c r="C6" s="5" t="s">
        <v>16</v>
      </c>
      <c r="D6" s="5" t="s">
        <v>67</v>
      </c>
      <c r="E6" s="5" t="s">
        <v>18</v>
      </c>
      <c r="F6" s="5" t="s">
        <v>25</v>
      </c>
      <c r="G6" s="5" t="s">
        <v>26</v>
      </c>
      <c r="H6" s="5" t="s">
        <v>27</v>
      </c>
      <c r="I6" s="5" t="s">
        <v>22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  <c r="P6" s="7" t="s">
        <v>69</v>
      </c>
      <c r="Q6" s="7" t="s">
        <v>69</v>
      </c>
      <c r="R6" s="7">
        <v>67.94</v>
      </c>
      <c r="S6" s="46">
        <f>(ROUND((R6*1.04)/60,2))*60</f>
        <v>70.8</v>
      </c>
      <c r="T6" s="5" t="s">
        <v>94</v>
      </c>
    </row>
    <row r="12" spans="1:21" x14ac:dyDescent="0.25">
      <c r="B12" s="51" t="s">
        <v>40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spans="1:21" x14ac:dyDescent="0.25">
      <c r="B13" s="10"/>
      <c r="T13" s="29"/>
    </row>
    <row r="14" spans="1:21" x14ac:dyDescent="0.25">
      <c r="O14" s="30"/>
      <c r="P14" s="11"/>
      <c r="Q14" s="11"/>
      <c r="R14" s="11"/>
      <c r="S14" s="11"/>
      <c r="T14" s="30"/>
    </row>
    <row r="15" spans="1:21" x14ac:dyDescent="0.25">
      <c r="O15" s="30"/>
      <c r="T15" s="30"/>
    </row>
    <row r="16" spans="1:21" x14ac:dyDescent="0.25">
      <c r="O16" s="31"/>
    </row>
    <row r="17" spans="7:20" x14ac:dyDescent="0.25">
      <c r="O17" s="31"/>
      <c r="T17" s="29"/>
    </row>
    <row r="18" spans="7:20" x14ac:dyDescent="0.25">
      <c r="O18" s="31"/>
    </row>
    <row r="19" spans="7:20" x14ac:dyDescent="0.25">
      <c r="G19" s="11"/>
      <c r="H19" s="11"/>
      <c r="O19" s="31"/>
    </row>
    <row r="20" spans="7:20" x14ac:dyDescent="0.25">
      <c r="G20" s="11"/>
      <c r="H20" s="11"/>
    </row>
    <row r="21" spans="7:20" x14ac:dyDescent="0.25">
      <c r="G21" s="11"/>
      <c r="H21" s="11"/>
    </row>
  </sheetData>
  <mergeCells count="2">
    <mergeCell ref="B2:T2"/>
    <mergeCell ref="B12:U12"/>
  </mergeCells>
  <phoneticPr fontId="12" type="noConversion"/>
  <pageMargins left="0.25" right="0.25" top="0.75" bottom="0.75" header="0.3" footer="0.3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C74D-5B89-4858-A06A-2A3A353C05CE}">
  <sheetPr>
    <pageSetUpPr fitToPage="1"/>
  </sheetPr>
  <dimension ref="A1:U14"/>
  <sheetViews>
    <sheetView workbookViewId="0">
      <selection activeCell="P12" sqref="P12"/>
    </sheetView>
  </sheetViews>
  <sheetFormatPr defaultRowHeight="15" x14ac:dyDescent="0.25"/>
  <cols>
    <col min="1" max="1" width="1.7109375" bestFit="1" customWidth="1"/>
    <col min="2" max="2" width="26" bestFit="1" customWidth="1"/>
    <col min="3" max="3" width="8.42578125" bestFit="1" customWidth="1"/>
    <col min="4" max="4" width="11.5703125" bestFit="1" customWidth="1"/>
    <col min="5" max="5" width="9.140625" bestFit="1" customWidth="1"/>
    <col min="6" max="6" width="7.5703125" bestFit="1" customWidth="1"/>
    <col min="7" max="7" width="11.28515625" bestFit="1" customWidth="1"/>
    <col min="8" max="8" width="10.42578125" bestFit="1" customWidth="1"/>
    <col min="9" max="9" width="12.85546875" bestFit="1" customWidth="1"/>
    <col min="10" max="10" width="10.140625" customWidth="1"/>
    <col min="11" max="11" width="11" bestFit="1" customWidth="1"/>
    <col min="12" max="12" width="15" bestFit="1" customWidth="1"/>
    <col min="13" max="13" width="10.140625" bestFit="1" customWidth="1"/>
    <col min="14" max="14" width="9.85546875" bestFit="1" customWidth="1"/>
    <col min="15" max="15" width="10.140625" bestFit="1" customWidth="1"/>
    <col min="16" max="17" width="10.140625" customWidth="1"/>
    <col min="18" max="18" width="10.140625" bestFit="1" customWidth="1"/>
    <col min="19" max="19" width="10.140625" customWidth="1"/>
    <col min="20" max="20" width="47.85546875" customWidth="1"/>
  </cols>
  <sheetData>
    <row r="1" spans="1:21" s="3" customFormat="1" ht="35.450000000000003" customHeight="1" thickBot="1" x14ac:dyDescent="0.3">
      <c r="A1" s="12"/>
      <c r="B1" s="48" t="s">
        <v>80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1" s="14" customFormat="1" ht="75.75" thickBot="1" x14ac:dyDescent="0.25">
      <c r="A2" s="13"/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28" t="s">
        <v>10</v>
      </c>
      <c r="M2" s="28" t="s">
        <v>11</v>
      </c>
      <c r="N2" s="28" t="s">
        <v>12</v>
      </c>
      <c r="O2" s="28" t="s">
        <v>65</v>
      </c>
      <c r="P2" s="28" t="s">
        <v>13</v>
      </c>
      <c r="Q2" s="28" t="s">
        <v>70</v>
      </c>
      <c r="R2" s="28" t="s">
        <v>72</v>
      </c>
      <c r="S2" s="28" t="s">
        <v>85</v>
      </c>
      <c r="T2" s="28" t="s">
        <v>14</v>
      </c>
    </row>
    <row r="3" spans="1:21" ht="36" x14ac:dyDescent="0.25">
      <c r="A3" s="4">
        <v>4</v>
      </c>
      <c r="B3" s="5" t="s">
        <v>28</v>
      </c>
      <c r="C3" s="5" t="s">
        <v>16</v>
      </c>
      <c r="D3" s="5" t="s">
        <v>29</v>
      </c>
      <c r="E3" s="5" t="s">
        <v>18</v>
      </c>
      <c r="F3" s="5">
        <v>1</v>
      </c>
      <c r="G3" s="5" t="s">
        <v>30</v>
      </c>
      <c r="H3" s="5" t="s">
        <v>31</v>
      </c>
      <c r="I3" s="5" t="s">
        <v>32</v>
      </c>
      <c r="J3" s="6">
        <v>264.62499999999994</v>
      </c>
      <c r="K3" s="7">
        <v>268.53571428571433</v>
      </c>
      <c r="L3" s="7">
        <v>272.64</v>
      </c>
      <c r="M3" s="7">
        <v>283.25</v>
      </c>
      <c r="N3" s="7">
        <v>287.74</v>
      </c>
      <c r="O3" s="7">
        <v>302.19</v>
      </c>
      <c r="P3" s="7">
        <v>309.74</v>
      </c>
      <c r="Q3" s="40">
        <f>P3*(1+'[1]Indexatie 2024'!$E$8)</f>
        <v>317.48349999999999</v>
      </c>
      <c r="R3" s="7" t="s">
        <v>69</v>
      </c>
      <c r="S3" s="7" t="s">
        <v>69</v>
      </c>
      <c r="T3" s="5" t="s">
        <v>33</v>
      </c>
      <c r="U3" s="9"/>
    </row>
    <row r="4" spans="1:21" ht="36" x14ac:dyDescent="0.25">
      <c r="A4" s="4">
        <v>5</v>
      </c>
      <c r="B4" s="5" t="s">
        <v>34</v>
      </c>
      <c r="C4" s="5" t="s">
        <v>16</v>
      </c>
      <c r="D4" s="5" t="s">
        <v>35</v>
      </c>
      <c r="E4" s="5" t="s">
        <v>18</v>
      </c>
      <c r="F4" s="5">
        <v>1</v>
      </c>
      <c r="G4" s="5" t="s">
        <v>30</v>
      </c>
      <c r="H4" s="5" t="s">
        <v>31</v>
      </c>
      <c r="I4" s="5" t="s">
        <v>32</v>
      </c>
      <c r="J4" s="6">
        <v>360.84926562499999</v>
      </c>
      <c r="K4" s="7">
        <v>366.18201339285719</v>
      </c>
      <c r="L4" s="7">
        <v>371.78</v>
      </c>
      <c r="M4" s="7">
        <v>386.24</v>
      </c>
      <c r="N4" s="7">
        <v>392.38</v>
      </c>
      <c r="O4" s="7">
        <v>412.07</v>
      </c>
      <c r="P4" s="7">
        <v>422.37</v>
      </c>
      <c r="Q4" s="40">
        <f>P4*(1+'[1]Indexatie 2024'!$E$8)</f>
        <v>432.92924999999997</v>
      </c>
      <c r="R4" s="7" t="s">
        <v>69</v>
      </c>
      <c r="S4" s="7" t="s">
        <v>69</v>
      </c>
      <c r="T4" s="5" t="s">
        <v>33</v>
      </c>
      <c r="U4" s="9"/>
    </row>
    <row r="5" spans="1:21" ht="36" x14ac:dyDescent="0.25">
      <c r="A5" s="4">
        <v>6</v>
      </c>
      <c r="B5" s="5" t="s">
        <v>36</v>
      </c>
      <c r="C5" s="5" t="s">
        <v>16</v>
      </c>
      <c r="D5" s="5" t="s">
        <v>37</v>
      </c>
      <c r="E5" s="5" t="s">
        <v>18</v>
      </c>
      <c r="F5" s="5">
        <v>1</v>
      </c>
      <c r="G5" s="5" t="s">
        <v>30</v>
      </c>
      <c r="H5" s="5" t="s">
        <v>31</v>
      </c>
      <c r="I5" s="5" t="s">
        <v>32</v>
      </c>
      <c r="J5" s="6">
        <v>427.00551562499999</v>
      </c>
      <c r="K5" s="7">
        <v>433.31594196428574</v>
      </c>
      <c r="L5" s="7">
        <v>439.94</v>
      </c>
      <c r="M5" s="7">
        <v>457.05</v>
      </c>
      <c r="N5" s="7">
        <v>464.31</v>
      </c>
      <c r="O5" s="7">
        <v>487.62</v>
      </c>
      <c r="P5" s="7">
        <v>499.81</v>
      </c>
      <c r="Q5" s="40">
        <f>P5*(1+'[1]Indexatie 2024'!$E$8)</f>
        <v>512.30525</v>
      </c>
      <c r="R5" s="7" t="s">
        <v>69</v>
      </c>
      <c r="S5" s="7" t="s">
        <v>69</v>
      </c>
      <c r="T5" s="5" t="s">
        <v>33</v>
      </c>
      <c r="U5" s="9"/>
    </row>
    <row r="6" spans="1:21" ht="36" x14ac:dyDescent="0.25">
      <c r="A6" s="4">
        <v>7</v>
      </c>
      <c r="B6" s="5" t="s">
        <v>38</v>
      </c>
      <c r="C6" s="5" t="s">
        <v>16</v>
      </c>
      <c r="D6" s="5" t="s">
        <v>39</v>
      </c>
      <c r="E6" s="5" t="s">
        <v>18</v>
      </c>
      <c r="F6" s="5">
        <v>1</v>
      </c>
      <c r="G6" s="5" t="s">
        <v>30</v>
      </c>
      <c r="H6" s="5" t="s">
        <v>31</v>
      </c>
      <c r="I6" s="5" t="s">
        <v>32</v>
      </c>
      <c r="J6" s="6">
        <v>264.62499999999994</v>
      </c>
      <c r="K6" s="7">
        <v>268.53571428571433</v>
      </c>
      <c r="L6" s="7">
        <v>272.64</v>
      </c>
      <c r="M6" s="7">
        <v>283.25</v>
      </c>
      <c r="N6" s="7">
        <v>287.74</v>
      </c>
      <c r="O6" s="7">
        <v>302.19</v>
      </c>
      <c r="P6" s="7">
        <v>309.74</v>
      </c>
      <c r="Q6" s="40">
        <f>P6*(1+'[1]Indexatie 2024'!$E$8)</f>
        <v>317.48349999999999</v>
      </c>
      <c r="R6" s="7" t="s">
        <v>69</v>
      </c>
      <c r="S6" s="7" t="s">
        <v>69</v>
      </c>
      <c r="T6" s="5" t="s">
        <v>33</v>
      </c>
      <c r="U6" s="9"/>
    </row>
    <row r="14" spans="1:21" x14ac:dyDescent="0.25">
      <c r="H14" s="41"/>
    </row>
  </sheetData>
  <mergeCells count="1">
    <mergeCell ref="B1:T1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689B-6D92-4609-86F5-FA981DC2588D}">
  <dimension ref="A1:C13"/>
  <sheetViews>
    <sheetView workbookViewId="0">
      <selection activeCell="C20" sqref="C20"/>
    </sheetView>
  </sheetViews>
  <sheetFormatPr defaultRowHeight="15" x14ac:dyDescent="0.25"/>
  <cols>
    <col min="1" max="1" width="17.7109375" bestFit="1" customWidth="1"/>
    <col min="2" max="2" width="52.140625" bestFit="1" customWidth="1"/>
    <col min="3" max="3" width="27.28515625" style="24" bestFit="1" customWidth="1"/>
  </cols>
  <sheetData>
    <row r="1" spans="1:3" ht="21.95" customHeight="1" thickBot="1" x14ac:dyDescent="0.3">
      <c r="A1" s="15" t="s">
        <v>41</v>
      </c>
      <c r="B1" s="15" t="s">
        <v>42</v>
      </c>
      <c r="C1" s="25" t="s">
        <v>43</v>
      </c>
    </row>
    <row r="2" spans="1:3" x14ac:dyDescent="0.25">
      <c r="A2" s="22" t="s">
        <v>52</v>
      </c>
      <c r="B2" s="22" t="s">
        <v>44</v>
      </c>
      <c r="C2" s="23">
        <v>44197</v>
      </c>
    </row>
    <row r="3" spans="1:3" x14ac:dyDescent="0.25">
      <c r="A3" s="22" t="s">
        <v>53</v>
      </c>
      <c r="B3" s="22" t="s">
        <v>45</v>
      </c>
      <c r="C3" s="23">
        <v>44562</v>
      </c>
    </row>
    <row r="4" spans="1:3" x14ac:dyDescent="0.25">
      <c r="A4" s="22" t="s">
        <v>54</v>
      </c>
      <c r="B4" s="22" t="s">
        <v>46</v>
      </c>
      <c r="C4" s="23">
        <v>44562</v>
      </c>
    </row>
    <row r="5" spans="1:3" x14ac:dyDescent="0.25">
      <c r="A5" s="22" t="s">
        <v>55</v>
      </c>
      <c r="B5" s="22" t="s">
        <v>47</v>
      </c>
      <c r="C5" s="23">
        <v>44927</v>
      </c>
    </row>
    <row r="6" spans="1:3" x14ac:dyDescent="0.25">
      <c r="A6" s="22" t="s">
        <v>56</v>
      </c>
      <c r="B6" s="22" t="s">
        <v>48</v>
      </c>
      <c r="C6" s="23">
        <v>45108</v>
      </c>
    </row>
    <row r="7" spans="1:3" x14ac:dyDescent="0.25">
      <c r="A7" s="22" t="s">
        <v>57</v>
      </c>
      <c r="B7" s="22" t="s">
        <v>58</v>
      </c>
      <c r="C7" s="23">
        <v>45200</v>
      </c>
    </row>
    <row r="8" spans="1:3" x14ac:dyDescent="0.25">
      <c r="A8" s="22" t="s">
        <v>66</v>
      </c>
      <c r="B8" s="22" t="s">
        <v>59</v>
      </c>
      <c r="C8" s="23">
        <v>45352</v>
      </c>
    </row>
    <row r="9" spans="1:3" x14ac:dyDescent="0.25">
      <c r="A9" s="36" t="s">
        <v>71</v>
      </c>
      <c r="B9" s="33" t="s">
        <v>76</v>
      </c>
      <c r="C9" s="37">
        <v>45566</v>
      </c>
    </row>
    <row r="10" spans="1:3" ht="24" x14ac:dyDescent="0.25">
      <c r="A10" s="33" t="s">
        <v>75</v>
      </c>
      <c r="B10" s="33" t="s">
        <v>77</v>
      </c>
      <c r="C10" s="38">
        <v>45658</v>
      </c>
    </row>
    <row r="11" spans="1:3" ht="24" x14ac:dyDescent="0.25">
      <c r="A11" s="33" t="s">
        <v>78</v>
      </c>
      <c r="B11" s="33" t="s">
        <v>79</v>
      </c>
      <c r="C11" s="38">
        <v>45684</v>
      </c>
    </row>
    <row r="12" spans="1:3" x14ac:dyDescent="0.25">
      <c r="A12" s="33" t="s">
        <v>81</v>
      </c>
      <c r="B12" s="33" t="s">
        <v>82</v>
      </c>
      <c r="C12" s="38">
        <v>45783</v>
      </c>
    </row>
    <row r="13" spans="1:3" x14ac:dyDescent="0.25">
      <c r="A13" s="33" t="s">
        <v>84</v>
      </c>
      <c r="B13" s="33" t="s">
        <v>86</v>
      </c>
      <c r="C13" s="38">
        <v>45839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8CB-5454-4D74-B03C-AB633F628B04}">
  <dimension ref="A2:F5"/>
  <sheetViews>
    <sheetView workbookViewId="0">
      <selection activeCell="I34" sqref="I34"/>
    </sheetView>
  </sheetViews>
  <sheetFormatPr defaultRowHeight="15" x14ac:dyDescent="0.25"/>
  <sheetData>
    <row r="2" spans="1:6" x14ac:dyDescent="0.25">
      <c r="A2" s="20" t="s">
        <v>64</v>
      </c>
      <c r="B2" s="26"/>
      <c r="C2" s="26"/>
      <c r="D2" s="26"/>
      <c r="E2" s="27"/>
      <c r="F2" s="26"/>
    </row>
    <row r="3" spans="1:6" x14ac:dyDescent="0.25">
      <c r="A3" s="20" t="s">
        <v>61</v>
      </c>
      <c r="B3" s="26"/>
      <c r="C3" s="26"/>
      <c r="D3" s="26"/>
      <c r="E3" s="27"/>
      <c r="F3" s="26"/>
    </row>
    <row r="4" spans="1:6" x14ac:dyDescent="0.25">
      <c r="A4" s="20" t="s">
        <v>62</v>
      </c>
      <c r="B4" s="26"/>
      <c r="C4" s="26"/>
      <c r="D4" s="26"/>
      <c r="E4" s="27"/>
      <c r="F4" s="26"/>
    </row>
    <row r="5" spans="1:6" x14ac:dyDescent="0.25">
      <c r="A5" s="20" t="s">
        <v>63</v>
      </c>
      <c r="B5" s="26"/>
      <c r="C5" s="26"/>
      <c r="D5" s="26"/>
      <c r="E5" s="27"/>
      <c r="F5" s="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438-6719-4FAC-A4BC-62155D0025DB}">
  <dimension ref="A1:G17"/>
  <sheetViews>
    <sheetView workbookViewId="0">
      <selection activeCell="P23" sqref="P23"/>
    </sheetView>
  </sheetViews>
  <sheetFormatPr defaultRowHeight="15" x14ac:dyDescent="0.25"/>
  <sheetData>
    <row r="1" spans="1:7" x14ac:dyDescent="0.25">
      <c r="A1" s="16" t="s">
        <v>50</v>
      </c>
      <c r="B1" s="20"/>
      <c r="C1" s="20"/>
      <c r="D1" s="20"/>
      <c r="E1" s="20"/>
      <c r="F1" s="20"/>
      <c r="G1" s="9"/>
    </row>
    <row r="2" spans="1:7" x14ac:dyDescent="0.25">
      <c r="A2" s="17" t="s">
        <v>49</v>
      </c>
      <c r="B2" s="18"/>
      <c r="C2" s="18"/>
      <c r="D2" s="18"/>
      <c r="E2" s="18">
        <v>2.5</v>
      </c>
      <c r="F2" s="19" t="s">
        <v>51</v>
      </c>
      <c r="G2" s="9"/>
    </row>
    <row r="3" spans="1:7" x14ac:dyDescent="0.25">
      <c r="A3" s="20"/>
      <c r="B3" s="20"/>
      <c r="C3" s="20"/>
      <c r="D3" s="20"/>
      <c r="E3" s="20"/>
      <c r="F3" s="20"/>
      <c r="G3" s="9"/>
    </row>
    <row r="4" spans="1:7" x14ac:dyDescent="0.25">
      <c r="A4" s="20" t="s">
        <v>60</v>
      </c>
      <c r="B4" s="20"/>
      <c r="C4" s="20"/>
      <c r="D4" s="20"/>
      <c r="E4" s="20"/>
      <c r="F4" s="20"/>
      <c r="G4" s="9"/>
    </row>
    <row r="5" spans="1:7" x14ac:dyDescent="0.25">
      <c r="A5" s="20"/>
      <c r="B5" s="20"/>
      <c r="C5" s="20"/>
      <c r="D5" s="20"/>
      <c r="E5" s="20"/>
      <c r="F5" s="20"/>
      <c r="G5" s="9"/>
    </row>
    <row r="6" spans="1:7" x14ac:dyDescent="0.25">
      <c r="A6" s="16" t="s">
        <v>73</v>
      </c>
      <c r="B6" s="20"/>
      <c r="C6" s="20"/>
      <c r="D6" s="20"/>
      <c r="E6" s="20"/>
      <c r="F6" s="20"/>
      <c r="G6" s="9"/>
    </row>
    <row r="7" spans="1:7" x14ac:dyDescent="0.25">
      <c r="A7" s="17" t="s">
        <v>49</v>
      </c>
      <c r="B7" s="18"/>
      <c r="C7" s="18"/>
      <c r="D7" s="18"/>
      <c r="E7" s="35">
        <v>2.5</v>
      </c>
      <c r="F7" s="34" t="s">
        <v>51</v>
      </c>
      <c r="G7" s="9"/>
    </row>
    <row r="8" spans="1:7" x14ac:dyDescent="0.25">
      <c r="B8" s="20"/>
      <c r="C8" s="20"/>
      <c r="D8" s="20"/>
      <c r="E8" s="20"/>
      <c r="F8" s="20"/>
      <c r="G8" s="9"/>
    </row>
    <row r="9" spans="1:7" x14ac:dyDescent="0.25">
      <c r="A9" s="20" t="s">
        <v>74</v>
      </c>
      <c r="B9" s="20"/>
      <c r="C9" s="20"/>
      <c r="D9" s="20"/>
      <c r="E9" s="20"/>
      <c r="F9" s="21"/>
      <c r="G9" s="20"/>
    </row>
    <row r="10" spans="1:7" x14ac:dyDescent="0.25">
      <c r="A10" s="20"/>
      <c r="B10" s="20"/>
      <c r="C10" s="20"/>
      <c r="D10" s="20"/>
      <c r="E10" s="20"/>
      <c r="F10" s="20"/>
      <c r="G10" s="20"/>
    </row>
    <row r="11" spans="1:7" x14ac:dyDescent="0.25">
      <c r="A11" s="16" t="s">
        <v>87</v>
      </c>
      <c r="B11" s="20"/>
      <c r="C11" s="20"/>
      <c r="D11" s="20"/>
      <c r="E11" s="20"/>
      <c r="F11" s="20"/>
      <c r="G11" s="9"/>
    </row>
    <row r="12" spans="1:7" x14ac:dyDescent="0.25">
      <c r="A12" s="17" t="s">
        <v>49</v>
      </c>
      <c r="B12" s="18"/>
      <c r="C12" s="18"/>
      <c r="D12" s="18"/>
      <c r="E12" s="35">
        <v>4</v>
      </c>
      <c r="F12" s="34" t="s">
        <v>51</v>
      </c>
      <c r="G12" s="9"/>
    </row>
    <row r="13" spans="1:7" x14ac:dyDescent="0.25">
      <c r="A13" s="20"/>
      <c r="B13" s="20"/>
      <c r="C13" s="20"/>
      <c r="D13" s="20"/>
      <c r="E13" s="20"/>
      <c r="F13" s="20"/>
      <c r="G13" s="9"/>
    </row>
    <row r="14" spans="1:7" ht="60.75" thickBot="1" x14ac:dyDescent="0.3">
      <c r="A14" s="28" t="s">
        <v>88</v>
      </c>
      <c r="B14" s="28" t="s">
        <v>1</v>
      </c>
      <c r="C14" s="28" t="s">
        <v>2</v>
      </c>
      <c r="D14" s="28" t="s">
        <v>89</v>
      </c>
      <c r="E14" s="28" t="s">
        <v>90</v>
      </c>
      <c r="F14" s="42" t="s">
        <v>91</v>
      </c>
      <c r="G14" s="9"/>
    </row>
    <row r="15" spans="1:7" ht="60" x14ac:dyDescent="0.25">
      <c r="A15" s="5" t="s">
        <v>15</v>
      </c>
      <c r="B15" s="5" t="s">
        <v>16</v>
      </c>
      <c r="C15" s="5" t="s">
        <v>17</v>
      </c>
      <c r="D15" s="43" t="s">
        <v>69</v>
      </c>
      <c r="E15" s="7" t="s">
        <v>69</v>
      </c>
      <c r="F15" s="44" t="s">
        <v>69</v>
      </c>
    </row>
    <row r="16" spans="1:7" x14ac:dyDescent="0.25">
      <c r="A16" s="5" t="s">
        <v>23</v>
      </c>
      <c r="B16" s="5" t="s">
        <v>16</v>
      </c>
      <c r="C16" s="5" t="s">
        <v>24</v>
      </c>
      <c r="D16" s="45">
        <v>38.4</v>
      </c>
      <c r="E16" s="46">
        <f>(ROUND((D16*1.04)/60,2))*60</f>
        <v>40.200000000000003</v>
      </c>
      <c r="F16" s="47">
        <f>E16/60</f>
        <v>0.67</v>
      </c>
    </row>
    <row r="17" spans="1:6" ht="48" x14ac:dyDescent="0.25">
      <c r="A17" s="5" t="s">
        <v>68</v>
      </c>
      <c r="B17" s="5" t="s">
        <v>16</v>
      </c>
      <c r="C17" s="5" t="s">
        <v>67</v>
      </c>
      <c r="D17" s="43">
        <v>67.94</v>
      </c>
      <c r="E17" s="46">
        <f>(ROUND((D17*1.04)/60,2))*60</f>
        <v>70.8</v>
      </c>
      <c r="F17" s="47">
        <f>E17/60</f>
        <v>1.18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Wmo-HO PDC</vt:lpstr>
      <vt:lpstr>WMO-HO PDC - oude producten</vt:lpstr>
      <vt:lpstr>Versiebeheer</vt:lpstr>
      <vt:lpstr>Toelichting tarieven </vt:lpstr>
      <vt:lpstr>Indexatie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Stamgegevens Producten en Administratie WMO HO</dc:title>
  <dc:creator>Gemeente Eindhoven</dc:creator>
  <cp:lastModifiedBy>Pieter Winnemuller</cp:lastModifiedBy>
  <cp:lastPrinted>2024-12-11T11:05:22Z</cp:lastPrinted>
  <dcterms:created xsi:type="dcterms:W3CDTF">2024-02-07T13:09:51Z</dcterms:created>
  <dcterms:modified xsi:type="dcterms:W3CDTF">2025-06-30T14:16:43Z</dcterms:modified>
</cp:coreProperties>
</file>